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a Vieira\Documents\AIU\"/>
    </mc:Choice>
  </mc:AlternateContent>
  <bookViews>
    <workbookView xWindow="0" yWindow="0" windowWidth="2880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L18" i="1" l="1"/>
  <c r="D18" i="1"/>
  <c r="F18" i="1" s="1"/>
  <c r="L17" i="1"/>
  <c r="D17" i="1"/>
  <c r="F17" i="1" s="1"/>
  <c r="J17" i="1" s="1"/>
  <c r="I17" i="1" s="1"/>
  <c r="L16" i="1"/>
  <c r="D16" i="1"/>
  <c r="F16" i="1" s="1"/>
  <c r="L15" i="1"/>
  <c r="D15" i="1"/>
  <c r="F15" i="1" s="1"/>
  <c r="L14" i="1"/>
  <c r="D14" i="1"/>
  <c r="F14" i="1" s="1"/>
  <c r="L13" i="1"/>
  <c r="D13" i="1"/>
  <c r="F13" i="1" s="1"/>
  <c r="J13" i="1" s="1"/>
  <c r="I13" i="1" s="1"/>
  <c r="J15" i="1" l="1"/>
  <c r="I15" i="1" s="1"/>
  <c r="J19" i="1"/>
  <c r="G13" i="1"/>
  <c r="F21" i="1" s="1"/>
  <c r="J14" i="1"/>
  <c r="I14" i="1" s="1"/>
  <c r="G14" i="1" s="1"/>
  <c r="J16" i="1"/>
  <c r="I16" i="1" s="1"/>
  <c r="J18" i="1"/>
  <c r="I18" i="1" s="1"/>
  <c r="G18" i="1" s="1"/>
  <c r="G17" i="1"/>
  <c r="F25" i="1" s="1"/>
  <c r="K17" i="1"/>
  <c r="K13" i="1"/>
  <c r="K15" i="1" l="1"/>
  <c r="K16" i="1"/>
  <c r="F26" i="1"/>
  <c r="K18" i="1"/>
  <c r="F22" i="1"/>
  <c r="G15" i="1"/>
  <c r="F23" i="1" s="1"/>
  <c r="G16" i="1"/>
  <c r="F24" i="1" s="1"/>
  <c r="K14" i="1"/>
</calcChain>
</file>

<file path=xl/sharedStrings.xml><?xml version="1.0" encoding="utf-8"?>
<sst xmlns="http://schemas.openxmlformats.org/spreadsheetml/2006/main" count="23" uniqueCount="23">
  <si>
    <t>Programs</t>
  </si>
  <si>
    <t>Initial Cost</t>
  </si>
  <si>
    <t>Total Due</t>
  </si>
  <si>
    <t>Enrollment Fee</t>
  </si>
  <si>
    <t>Monthly Tuition</t>
  </si>
  <si>
    <t># Months</t>
  </si>
  <si>
    <t># Years</t>
  </si>
  <si>
    <t>Hours</t>
  </si>
  <si>
    <t>Certificate</t>
  </si>
  <si>
    <t>Associate</t>
  </si>
  <si>
    <t>Bachelor</t>
  </si>
  <si>
    <t>Masters</t>
  </si>
  <si>
    <t>Doctorate</t>
  </si>
  <si>
    <t>Post Doctorate</t>
  </si>
  <si>
    <t>AIU's 2018 PAYMENT PLAN CALCULATOR</t>
  </si>
  <si>
    <t>Instructions:</t>
  </si>
  <si>
    <t>n</t>
  </si>
  <si>
    <t>Assurance</t>
  </si>
  <si>
    <t>Scholarship</t>
  </si>
  <si>
    <r>
      <rPr>
        <b/>
        <sz val="11"/>
        <color rgb="FFFA7D00"/>
        <rFont val="Calibri"/>
        <family val="2"/>
        <scheme val="minor"/>
      </rPr>
      <t>1. Enter the Monthly Tuition</t>
    </r>
    <r>
      <rPr>
        <sz val="11"/>
        <color rgb="FFFA7D00"/>
        <rFont val="Calibri"/>
        <family val="2"/>
        <scheme val="minor"/>
      </rPr>
      <t xml:space="preserve"> that the student can pay</t>
    </r>
  </si>
  <si>
    <r>
      <rPr>
        <b/>
        <sz val="11"/>
        <color rgb="FFFA7D00"/>
        <rFont val="Calibri"/>
        <family val="2"/>
        <scheme val="minor"/>
      </rPr>
      <t>2. Enter a Scholarship</t>
    </r>
    <r>
      <rPr>
        <sz val="11"/>
        <color rgb="FFFA7D00"/>
        <rFont val="Calibri"/>
        <family val="2"/>
        <scheme val="minor"/>
      </rPr>
      <t xml:space="preserve"> amount if neccesary - otherwise enter 0</t>
    </r>
  </si>
  <si>
    <t>*get approval if red</t>
  </si>
  <si>
    <r>
      <t xml:space="preserve">*Only enter the </t>
    </r>
    <r>
      <rPr>
        <b/>
        <sz val="11"/>
        <color rgb="FFFA7D00"/>
        <rFont val="Calibri"/>
        <family val="2"/>
        <scheme val="minor"/>
      </rPr>
      <t>Monthly Tuitio</t>
    </r>
    <r>
      <rPr>
        <sz val="11"/>
        <color rgb="FFFA7D00"/>
        <rFont val="Calibri"/>
        <family val="2"/>
        <scheme val="minor"/>
      </rPr>
      <t xml:space="preserve">n and the </t>
    </r>
    <r>
      <rPr>
        <b/>
        <sz val="11"/>
        <color rgb="FFFA7D00"/>
        <rFont val="Calibri"/>
        <family val="2"/>
        <scheme val="minor"/>
      </rPr>
      <t>Scholarship</t>
    </r>
    <r>
      <rPr>
        <sz val="11"/>
        <color rgb="FFFA7D00"/>
        <rFont val="Calibri"/>
        <family val="2"/>
        <scheme val="minor"/>
      </rPr>
      <t xml:space="preserve"> - </t>
    </r>
    <r>
      <rPr>
        <b/>
        <sz val="11"/>
        <color rgb="FFFA7D00"/>
        <rFont val="Calibri"/>
        <family val="2"/>
        <scheme val="minor"/>
      </rPr>
      <t>the rest is calculated automatically for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</si>
</sst>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7" fillId="0" borderId="12" applyNumberFormat="0" applyFill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5" fontId="3" fillId="2" borderId="2" xfId="3" applyNumberFormat="1" applyAlignment="1" applyProtection="1">
      <alignment horizontal="center"/>
      <protection locked="0"/>
    </xf>
    <xf numFmtId="167" fontId="3" fillId="2" borderId="2" xfId="3" applyNumberForma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7" xfId="0" applyBorder="1" applyProtection="1"/>
    <xf numFmtId="164" fontId="0" fillId="0" borderId="8" xfId="1" applyNumberFormat="1" applyFont="1" applyBorder="1" applyProtection="1"/>
    <xf numFmtId="0" fontId="0" fillId="0" borderId="11" xfId="0" applyBorder="1" applyProtection="1"/>
    <xf numFmtId="165" fontId="5" fillId="0" borderId="9" xfId="0" applyNumberFormat="1" applyFont="1" applyFill="1" applyBorder="1" applyAlignment="1" applyProtection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0" fontId="6" fillId="2" borderId="2" xfId="3" applyFont="1" applyAlignment="1" applyProtection="1">
      <alignment horizontal="center" vertical="center"/>
    </xf>
    <xf numFmtId="0" fontId="8" fillId="0" borderId="0" xfId="0" applyFont="1" applyProtection="1"/>
    <xf numFmtId="0" fontId="2" fillId="0" borderId="13" xfId="2" applyBorder="1" applyAlignment="1" applyProtection="1">
      <alignment horizontal="center"/>
      <protection locked="0"/>
    </xf>
    <xf numFmtId="0" fontId="7" fillId="3" borderId="12" xfId="4" applyFill="1" applyAlignment="1" applyProtection="1">
      <alignment horizontal="left"/>
    </xf>
    <xf numFmtId="0" fontId="7" fillId="2" borderId="2" xfId="3" applyFont="1" applyAlignment="1" applyProtection="1">
      <alignment horizontal="left"/>
    </xf>
  </cellXfs>
  <cellStyles count="5">
    <cellStyle name="Calculation" xfId="3" builtinId="22"/>
    <cellStyle name="Currency" xfId="1" builtinId="4"/>
    <cellStyle name="Heading 1" xfId="2" builtinId="16"/>
    <cellStyle name="Linked Cell" xfId="4" builtinId="2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449793</xdr:colOff>
      <xdr:row>0</xdr:row>
      <xdr:rowOff>0</xdr:rowOff>
    </xdr:from>
    <xdr:to>
      <xdr:col>16</xdr:col>
      <xdr:colOff>516015</xdr:colOff>
      <xdr:row>4</xdr:row>
      <xdr:rowOff>87437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93" y="0"/>
          <a:ext cx="10058400" cy="918229"/>
        </a:xfrm>
        <a:prstGeom prst="rect">
          <a:avLst/>
        </a:prstGeom>
      </xdr:spPr>
    </xdr:pic>
    <xdr:clientData/>
  </xdr:twoCellAnchor>
  <xdr:twoCellAnchor editAs="oneCell">
    <xdr:from>
      <xdr:col>0</xdr:col>
      <xdr:colOff>455082</xdr:colOff>
      <xdr:row>4</xdr:row>
      <xdr:rowOff>20341</xdr:rowOff>
    </xdr:from>
    <xdr:to>
      <xdr:col>2</xdr:col>
      <xdr:colOff>16800</xdr:colOff>
      <xdr:row>27</xdr:row>
      <xdr:rowOff>75634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82" y="851133"/>
          <a:ext cx="815843" cy="3145626"/>
        </a:xfrm>
        <a:prstGeom prst="rect">
          <a:avLst/>
        </a:prstGeom>
      </xdr:spPr>
    </xdr:pic>
    <xdr:clientData/>
  </xdr:twoCellAnchor>
  <xdr:twoCellAnchor editAs="oneCell">
    <xdr:from>
      <xdr:col>0</xdr:col>
      <xdr:colOff>455083</xdr:colOff>
      <xdr:row>27</xdr:row>
      <xdr:rowOff>52917</xdr:rowOff>
    </xdr:from>
    <xdr:to>
      <xdr:col>16</xdr:col>
      <xdr:colOff>476869</xdr:colOff>
      <xdr:row>35</xdr:row>
      <xdr:rowOff>17318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7" b="5243"/>
        <a:stretch/>
      </xdr:blipFill>
      <xdr:spPr>
        <a:xfrm>
          <a:off x="455083" y="3966826"/>
          <a:ext cx="10005099" cy="1488401"/>
        </a:xfrm>
        <a:prstGeom prst="rect">
          <a:avLst/>
        </a:prstGeom>
      </xdr:spPr>
    </xdr:pic>
    <xdr:clientData/>
  </xdr:twoCellAnchor>
  <xdr:twoCellAnchor editAs="oneCell">
    <xdr:from>
      <xdr:col>12</xdr:col>
      <xdr:colOff>6195</xdr:colOff>
      <xdr:row>0</xdr:row>
      <xdr:rowOff>5293</xdr:rowOff>
    </xdr:from>
    <xdr:to>
      <xdr:col>17</xdr:col>
      <xdr:colOff>232641</xdr:colOff>
      <xdr:row>35</xdr:row>
      <xdr:rowOff>35337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245" y="5293"/>
          <a:ext cx="3350646" cy="5478344"/>
        </a:xfrm>
        <a:prstGeom prst="rect">
          <a:avLst/>
        </a:prstGeom>
      </xdr:spPr>
    </xdr:pic>
    <xdr:clientData/>
  </xdr:twoCellAnchor>
  <xdr:twoCellAnchor editAs="oneCell">
    <xdr:from>
      <xdr:col>7</xdr:col>
      <xdr:colOff>928914</xdr:colOff>
      <xdr:row>3</xdr:row>
      <xdr:rowOff>218415</xdr:rowOff>
    </xdr:from>
    <xdr:to>
      <xdr:col>12</xdr:col>
      <xdr:colOff>88900</xdr:colOff>
      <xdr:row>8</xdr:row>
      <xdr:rowOff>182847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214" y="789915"/>
          <a:ext cx="1604736" cy="986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6"/>
  <sheetViews>
    <sheetView showGridLines="0" tabSelected="1" zoomScale="150" zoomScaleNormal="150" workbookViewId="0">
      <selection activeCell="H15" sqref="H15"/>
    </sheetView>
  </sheetViews>
  <sheetFormatPr defaultRowHeight="15" x14ac:dyDescent="0.25"/>
  <cols>
    <col min="1" max="1" width="9.140625" style="1"/>
    <col min="2" max="2" width="9.7109375" style="1" customWidth="1"/>
    <col min="3" max="3" width="13.5703125" style="1" customWidth="1"/>
    <col min="4" max="4" width="10" style="1" customWidth="1"/>
    <col min="5" max="5" width="10.42578125" style="1" customWidth="1"/>
    <col min="6" max="6" width="9" style="1" customWidth="1"/>
    <col min="7" max="7" width="14" style="1" customWidth="1"/>
    <col min="8" max="8" width="14.42578125" style="1" customWidth="1"/>
    <col min="9" max="9" width="9" style="1" customWidth="1"/>
    <col min="10" max="10" width="9.28515625" style="1" hidden="1" customWidth="1"/>
    <col min="11" max="11" width="7.7109375" style="1" customWidth="1"/>
    <col min="12" max="12" width="5.42578125" style="1" customWidth="1"/>
    <col min="13" max="13" width="10.28515625" style="1" bestFit="1" customWidth="1"/>
    <col min="14" max="16384" width="9.140625" style="1"/>
  </cols>
  <sheetData>
    <row r="4" spans="3:12" ht="20.25" thickBot="1" x14ac:dyDescent="0.35">
      <c r="C4" s="25" t="s">
        <v>14</v>
      </c>
      <c r="D4" s="25"/>
      <c r="E4" s="25"/>
      <c r="F4" s="25"/>
      <c r="G4" s="25"/>
      <c r="H4" s="25"/>
      <c r="I4" s="25"/>
      <c r="J4" s="25"/>
      <c r="K4" s="25"/>
      <c r="L4" s="25"/>
    </row>
    <row r="7" spans="3:12" x14ac:dyDescent="0.25">
      <c r="C7" s="23" t="s">
        <v>15</v>
      </c>
      <c r="D7" s="27" t="s">
        <v>19</v>
      </c>
      <c r="E7" s="27"/>
      <c r="F7" s="27"/>
      <c r="G7" s="27"/>
      <c r="H7" s="27"/>
    </row>
    <row r="8" spans="3:12" x14ac:dyDescent="0.25">
      <c r="D8" s="27" t="s">
        <v>20</v>
      </c>
      <c r="E8" s="27"/>
      <c r="F8" s="27"/>
      <c r="G8" s="27"/>
      <c r="H8" s="27"/>
    </row>
    <row r="10" spans="3:12" ht="15.75" thickBot="1" x14ac:dyDescent="0.3">
      <c r="C10" s="26" t="s">
        <v>22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3:12" ht="16.5" thickTop="1" thickBot="1" x14ac:dyDescent="0.3"/>
    <row r="12" spans="3:12" x14ac:dyDescent="0.25">
      <c r="C12" s="2" t="s">
        <v>0</v>
      </c>
      <c r="D12" s="3" t="s">
        <v>1</v>
      </c>
      <c r="E12" s="4" t="s">
        <v>18</v>
      </c>
      <c r="F12" s="4" t="s">
        <v>2</v>
      </c>
      <c r="G12" s="5" t="s">
        <v>3</v>
      </c>
      <c r="H12" s="5" t="s">
        <v>4</v>
      </c>
      <c r="I12" s="6" t="s">
        <v>5</v>
      </c>
      <c r="J12" s="6" t="s">
        <v>16</v>
      </c>
      <c r="K12" s="7" t="s">
        <v>6</v>
      </c>
      <c r="L12" s="7" t="s">
        <v>7</v>
      </c>
    </row>
    <row r="13" spans="3:12" x14ac:dyDescent="0.25">
      <c r="C13" s="15" t="s">
        <v>8</v>
      </c>
      <c r="D13" s="16">
        <f>(250*10)+500</f>
        <v>3000</v>
      </c>
      <c r="E13" s="8">
        <v>500</v>
      </c>
      <c r="F13" s="18">
        <f>D13-E13</f>
        <v>2500</v>
      </c>
      <c r="G13" s="19">
        <f t="shared" ref="G13:G14" si="0">F13-(I13*H13)</f>
        <v>240</v>
      </c>
      <c r="H13" s="9">
        <v>226</v>
      </c>
      <c r="I13" s="20">
        <f t="shared" ref="I13:I14" si="1">ROUNDDOWN(J13,0)-1</f>
        <v>10</v>
      </c>
      <c r="J13" s="21">
        <f t="shared" ref="J13:J14" si="2">F13/H13</f>
        <v>11.061946902654867</v>
      </c>
      <c r="K13" s="22">
        <f>J13/12</f>
        <v>0.92182890855457222</v>
      </c>
      <c r="L13" s="20">
        <f>E13/20</f>
        <v>25</v>
      </c>
    </row>
    <row r="14" spans="3:12" x14ac:dyDescent="0.25">
      <c r="C14" s="15" t="s">
        <v>9</v>
      </c>
      <c r="D14" s="16">
        <f>(300*19)+500</f>
        <v>6200</v>
      </c>
      <c r="E14" s="8">
        <v>1000</v>
      </c>
      <c r="F14" s="18">
        <f t="shared" ref="F14:F18" si="3">D14-E14</f>
        <v>5200</v>
      </c>
      <c r="G14" s="19">
        <f t="shared" si="0"/>
        <v>260</v>
      </c>
      <c r="H14" s="9">
        <v>260</v>
      </c>
      <c r="I14" s="20">
        <f t="shared" si="1"/>
        <v>19</v>
      </c>
      <c r="J14" s="21">
        <f t="shared" si="2"/>
        <v>20</v>
      </c>
      <c r="K14" s="22">
        <f t="shared" ref="K14:K18" si="4">J14/12</f>
        <v>1.6666666666666667</v>
      </c>
      <c r="L14" s="20">
        <f t="shared" ref="L14:L18" si="5">E14/20</f>
        <v>50</v>
      </c>
    </row>
    <row r="15" spans="3:12" x14ac:dyDescent="0.25">
      <c r="C15" s="15" t="s">
        <v>10</v>
      </c>
      <c r="D15" s="16">
        <f>(350*26)+500</f>
        <v>9600</v>
      </c>
      <c r="E15" s="8">
        <v>2000</v>
      </c>
      <c r="F15" s="18">
        <f t="shared" si="3"/>
        <v>7600</v>
      </c>
      <c r="G15" s="19">
        <f>F15-(I15*H15)</f>
        <v>320</v>
      </c>
      <c r="H15" s="9">
        <v>280</v>
      </c>
      <c r="I15" s="20">
        <f>ROUNDDOWN(J15,0)-1</f>
        <v>26</v>
      </c>
      <c r="J15" s="21">
        <f>F15/H15</f>
        <v>27.142857142857142</v>
      </c>
      <c r="K15" s="22">
        <f t="shared" si="4"/>
        <v>2.2619047619047619</v>
      </c>
      <c r="L15" s="20">
        <f t="shared" si="5"/>
        <v>100</v>
      </c>
    </row>
    <row r="16" spans="3:12" x14ac:dyDescent="0.25">
      <c r="C16" s="15" t="s">
        <v>11</v>
      </c>
      <c r="D16" s="16">
        <f>(400*26)+500</f>
        <v>10900</v>
      </c>
      <c r="E16" s="8">
        <v>3000</v>
      </c>
      <c r="F16" s="18">
        <f t="shared" si="3"/>
        <v>7900</v>
      </c>
      <c r="G16" s="19">
        <f t="shared" ref="G16:G18" si="6">F16-(I16*H16)</f>
        <v>360</v>
      </c>
      <c r="H16" s="9">
        <v>290</v>
      </c>
      <c r="I16" s="20">
        <f t="shared" ref="I16:I18" si="7">ROUNDDOWN(J16,0)-1</f>
        <v>26</v>
      </c>
      <c r="J16" s="21">
        <f t="shared" ref="J16:J18" si="8">F16/H16</f>
        <v>27.241379310344829</v>
      </c>
      <c r="K16" s="22">
        <f t="shared" si="4"/>
        <v>2.2701149425287359</v>
      </c>
      <c r="L16" s="20">
        <f t="shared" si="5"/>
        <v>150</v>
      </c>
    </row>
    <row r="17" spans="3:12" x14ac:dyDescent="0.25">
      <c r="C17" s="15" t="s">
        <v>12</v>
      </c>
      <c r="D17" s="16">
        <f>(500*26)+500</f>
        <v>13500</v>
      </c>
      <c r="E17" s="8">
        <v>4000</v>
      </c>
      <c r="F17" s="18">
        <f t="shared" si="3"/>
        <v>9500</v>
      </c>
      <c r="G17" s="19">
        <f t="shared" si="6"/>
        <v>400</v>
      </c>
      <c r="H17" s="9">
        <v>350</v>
      </c>
      <c r="I17" s="20">
        <f>ROUNDDOWN(J17,0)-1</f>
        <v>26</v>
      </c>
      <c r="J17" s="21">
        <f t="shared" si="8"/>
        <v>27.142857142857142</v>
      </c>
      <c r="K17" s="22">
        <f t="shared" si="4"/>
        <v>2.2619047619047619</v>
      </c>
      <c r="L17" s="20">
        <f t="shared" si="5"/>
        <v>200</v>
      </c>
    </row>
    <row r="18" spans="3:12" ht="15.75" thickBot="1" x14ac:dyDescent="0.3">
      <c r="C18" s="17" t="s">
        <v>13</v>
      </c>
      <c r="D18" s="16">
        <f>(500*26)+500</f>
        <v>13500</v>
      </c>
      <c r="E18" s="8">
        <v>4000</v>
      </c>
      <c r="F18" s="18">
        <f t="shared" si="3"/>
        <v>9500</v>
      </c>
      <c r="G18" s="19">
        <f t="shared" si="6"/>
        <v>400</v>
      </c>
      <c r="H18" s="9">
        <v>350</v>
      </c>
      <c r="I18" s="20">
        <f t="shared" si="7"/>
        <v>26</v>
      </c>
      <c r="J18" s="21">
        <f t="shared" si="8"/>
        <v>27.142857142857142</v>
      </c>
      <c r="K18" s="22">
        <f t="shared" si="4"/>
        <v>2.2619047619047619</v>
      </c>
      <c r="L18" s="20">
        <f t="shared" si="5"/>
        <v>200</v>
      </c>
    </row>
    <row r="19" spans="3:12" x14ac:dyDescent="0.25">
      <c r="E19" s="24" t="s">
        <v>21</v>
      </c>
      <c r="G19" s="10"/>
      <c r="J19" s="11">
        <f>F15/H15</f>
        <v>27.142857142857142</v>
      </c>
      <c r="K19" s="12"/>
    </row>
    <row r="20" spans="3:12" hidden="1" x14ac:dyDescent="0.25">
      <c r="F20" s="13" t="s">
        <v>17</v>
      </c>
      <c r="J20" s="14">
        <f>70*94</f>
        <v>6580</v>
      </c>
    </row>
    <row r="21" spans="3:12" hidden="1" x14ac:dyDescent="0.25">
      <c r="F21" s="12">
        <f t="shared" ref="F21:F26" si="9">(H13*I13)+G13</f>
        <v>2500</v>
      </c>
    </row>
    <row r="22" spans="3:12" hidden="1" x14ac:dyDescent="0.25">
      <c r="F22" s="12">
        <f t="shared" si="9"/>
        <v>5200</v>
      </c>
    </row>
    <row r="23" spans="3:12" hidden="1" x14ac:dyDescent="0.25">
      <c r="F23" s="12">
        <f t="shared" si="9"/>
        <v>7600</v>
      </c>
    </row>
    <row r="24" spans="3:12" hidden="1" x14ac:dyDescent="0.25">
      <c r="F24" s="12">
        <f t="shared" si="9"/>
        <v>7900</v>
      </c>
    </row>
    <row r="25" spans="3:12" hidden="1" x14ac:dyDescent="0.25">
      <c r="F25" s="12">
        <f t="shared" si="9"/>
        <v>9500</v>
      </c>
    </row>
    <row r="26" spans="3:12" hidden="1" x14ac:dyDescent="0.25">
      <c r="F26" s="12">
        <f t="shared" si="9"/>
        <v>9500</v>
      </c>
    </row>
  </sheetData>
  <sheetProtection algorithmName="SHA-512" hashValue="ucmVHDwln0k73hH8+Edq0lV4zD6eWD6OUYbIq2oRUHJbbZ3QkbbyySDUAX3YdRE1cv8euQoOE9v2nQ976q4D0Q==" saltValue="wA7ZGWUXxB7YtjZmwdTj4w==" spinCount="100000" sheet="1" objects="1" scenarios="1"/>
  <mergeCells count="4">
    <mergeCell ref="C4:L4"/>
    <mergeCell ref="C10:L10"/>
    <mergeCell ref="D7:H7"/>
    <mergeCell ref="D8:H8"/>
  </mergeCells>
  <conditionalFormatting sqref="F21:F26">
    <cfRule type="duplicateValues" dxfId="11" priority="12"/>
  </conditionalFormatting>
  <conditionalFormatting sqref="G13:G18">
    <cfRule type="cellIs" dxfId="10" priority="11" operator="lessThan">
      <formula>150</formula>
    </cfRule>
  </conditionalFormatting>
  <conditionalFormatting sqref="E13">
    <cfRule type="cellIs" dxfId="9" priority="10" operator="greaterThan">
      <formula>500</formula>
    </cfRule>
  </conditionalFormatting>
  <conditionalFormatting sqref="E14">
    <cfRule type="cellIs" dxfId="8" priority="9" operator="greaterThan">
      <formula>1000</formula>
    </cfRule>
  </conditionalFormatting>
  <conditionalFormatting sqref="E15">
    <cfRule type="cellIs" dxfId="7" priority="8" operator="greaterThan">
      <formula>4000</formula>
    </cfRule>
  </conditionalFormatting>
  <conditionalFormatting sqref="E16:E18">
    <cfRule type="cellIs" dxfId="6" priority="7" operator="greaterThan">
      <formula>4000</formula>
    </cfRule>
  </conditionalFormatting>
  <conditionalFormatting sqref="K13">
    <cfRule type="cellIs" dxfId="5" priority="6" operator="greaterThan">
      <formula>2.5</formula>
    </cfRule>
  </conditionalFormatting>
  <conditionalFormatting sqref="K14">
    <cfRule type="cellIs" dxfId="4" priority="5" operator="greaterThan">
      <formula>4.5</formula>
    </cfRule>
  </conditionalFormatting>
  <conditionalFormatting sqref="K15">
    <cfRule type="cellIs" dxfId="3" priority="4" operator="greaterThan">
      <formula>6</formula>
    </cfRule>
  </conditionalFormatting>
  <conditionalFormatting sqref="K16:K18">
    <cfRule type="cellIs" dxfId="2" priority="3" operator="greaterThan">
      <formula>5</formula>
    </cfRule>
  </conditionalFormatting>
  <conditionalFormatting sqref="F13:F18">
    <cfRule type="cellIs" dxfId="1" priority="2" operator="lessThan">
      <formula>150</formula>
    </cfRule>
  </conditionalFormatting>
  <conditionalFormatting sqref="H13:H18">
    <cfRule type="cellIs" dxfId="0" priority="1" operator="lessThan">
      <formula>100</formula>
    </cfRule>
  </conditionalFormatting>
  <pageMargins left="0.7" right="0.7" top="0.75" bottom="0.75" header="0.3" footer="0.3"/>
  <pageSetup orientation="portrait" r:id="rId1"/>
  <ignoredErrors>
    <ignoredError sqref="J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Vieira</dc:creator>
  <cp:lastModifiedBy>Paula Vieira</cp:lastModifiedBy>
  <dcterms:created xsi:type="dcterms:W3CDTF">2018-04-11T17:57:24Z</dcterms:created>
  <dcterms:modified xsi:type="dcterms:W3CDTF">2018-04-13T15:24:13Z</dcterms:modified>
</cp:coreProperties>
</file>